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.ttu.ee\group\Haldustugi\PLK\TY_copy_Kairi\Kantselei\Kantselei\1-21_Terviktekstid\Juhtimine_esindamine\Arengukavad ja strateegia\"/>
    </mc:Choice>
  </mc:AlternateContent>
  <xr:revisionPtr revIDLastSave="0" documentId="8_{849ECF1D-395D-441B-928C-F5514D97C4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" l="1"/>
  <c r="J38" i="1"/>
  <c r="J7" i="1"/>
  <c r="J8" i="1"/>
  <c r="J9" i="1"/>
  <c r="J10" i="1"/>
  <c r="J11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1" i="1"/>
  <c r="J32" i="1"/>
  <c r="J33" i="1"/>
  <c r="J34" i="1"/>
  <c r="J35" i="1"/>
  <c r="J36" i="1"/>
  <c r="J39" i="1"/>
  <c r="G30" i="1"/>
  <c r="J30" i="1" s="1"/>
  <c r="I12" i="1"/>
  <c r="P7" i="1" s="1"/>
  <c r="H12" i="1"/>
  <c r="G12" i="1"/>
  <c r="F12" i="1"/>
  <c r="M7" i="1" s="1"/>
  <c r="H6" i="1"/>
  <c r="O7" i="1" s="1"/>
  <c r="G6" i="1"/>
  <c r="N7" i="1" s="1"/>
  <c r="R7" i="1" l="1"/>
  <c r="J12" i="1"/>
  <c r="J6" i="1"/>
</calcChain>
</file>

<file path=xl/sharedStrings.xml><?xml version="1.0" encoding="utf-8"?>
<sst xmlns="http://schemas.openxmlformats.org/spreadsheetml/2006/main" count="183" uniqueCount="92">
  <si>
    <t xml:space="preserve">Arengukava rakenduskava projektidega seotud dokumendid:  </t>
  </si>
  <si>
    <t>Link dokumendile: TalTech Arengukava 2021–2025 rakenduskava</t>
  </si>
  <si>
    <t>Link dokumendile: TalTech Arengukava 2021–2025 rakenduskava projektide rahastusotsused</t>
  </si>
  <si>
    <t>Rahaliste arengukava rakenduskava (RAK) projektide nimekiri</t>
  </si>
  <si>
    <t>ID</t>
  </si>
  <si>
    <t>JIRA</t>
  </si>
  <si>
    <t>SMART</t>
  </si>
  <si>
    <t>Valdkond</t>
  </si>
  <si>
    <t>Projekt</t>
  </si>
  <si>
    <t>2022/23</t>
  </si>
  <si>
    <t>2023/24</t>
  </si>
  <si>
    <t>2024/25</t>
  </si>
  <si>
    <t xml:space="preserve">Projekti maht kokku </t>
  </si>
  <si>
    <t>Fondi maht ja RAK projektide kulud aastate lõikes</t>
  </si>
  <si>
    <t>RAK 5</t>
  </si>
  <si>
    <t>Teadus- ja arendustegevus</t>
  </si>
  <si>
    <t>Doktoriõppe kvaliteedi tõstmine</t>
  </si>
  <si>
    <t>Fondi maht kokku:</t>
  </si>
  <si>
    <t>RAK 6</t>
  </si>
  <si>
    <t>TA-Projektide kasutajakesksete tugiteenuste väljaarendamine (sh Alpha)</t>
  </si>
  <si>
    <t xml:space="preserve">Otsustatud summad aastate lõikes </t>
  </si>
  <si>
    <t>Otsustatud summad fondist kokku:</t>
  </si>
  <si>
    <t>RAK 10</t>
  </si>
  <si>
    <t>Andmehalduse tugiteenuse väljaarendamine</t>
  </si>
  <si>
    <t>x</t>
  </si>
  <si>
    <t>RAK 13</t>
  </si>
  <si>
    <t>Ettevõtlustegevus</t>
  </si>
  <si>
    <t>Tööstusettevõtete digitaliseerimise toetamine tehisintellekti ja robootika kasutuselevõtuga (AIRE)</t>
  </si>
  <si>
    <t>RAK 14</t>
  </si>
  <si>
    <t>Harg- ja muude iduettevõtete tekke toetamiseks tugisüsteemi loomine</t>
  </si>
  <si>
    <t>RAK 15</t>
  </si>
  <si>
    <t>Patendiportfelli optimeerimine ja IO alase õiguskaitse toe ja teadlikkuse tõstmine</t>
  </si>
  <si>
    <t>RAK 24</t>
  </si>
  <si>
    <t>Üldjuhtimine</t>
  </si>
  <si>
    <t>Seiretegevuse ühtlustamine ja reaalajas jälgitavuse tagamine</t>
  </si>
  <si>
    <t>RAK 25</t>
  </si>
  <si>
    <t>Juhtimismudeli tõhustamine ja kvaliteet</t>
  </si>
  <si>
    <t>RAK 26</t>
  </si>
  <si>
    <t>ALPHA projekt (AKAD ja HTS tugitegevuste kasutajakeskse lähenemise juurutamine)</t>
  </si>
  <si>
    <t>RAK 27</t>
  </si>
  <si>
    <t>Andmelao ja seireraportite arendamine</t>
  </si>
  <si>
    <t>RAK 29</t>
  </si>
  <si>
    <t>Organisatsiooni juhtimismudeli analüüs: akadeemiliste töötajate suurem kaasatus juhtimisse</t>
  </si>
  <si>
    <t>RAK 30</t>
  </si>
  <si>
    <t>Andmetöötluspõhimõtete ja -poliitika väljatöötamine</t>
  </si>
  <si>
    <t>RAK 38</t>
  </si>
  <si>
    <t>Õppetegevus</t>
  </si>
  <si>
    <t>Vilistlaste kaasamine partnerlussuhetesse ja ülikooli arengueesmärkide realiseerimisse</t>
  </si>
  <si>
    <t>RAK 43</t>
  </si>
  <si>
    <t>Täiendusõppe kvaliteedi ja taseme ühtlustamine</t>
  </si>
  <si>
    <t>RAK 47</t>
  </si>
  <si>
    <t>Uute suurnäituste loomine</t>
  </si>
  <si>
    <t>RAK 57</t>
  </si>
  <si>
    <t>Stipendiumite, annetuste ja partnerluse mahu suurendamine</t>
  </si>
  <si>
    <t>RAK 58</t>
  </si>
  <si>
    <t>Tudengisatelliidi arendus ja lennutamine</t>
  </si>
  <si>
    <t>RAK 59</t>
  </si>
  <si>
    <t xml:space="preserve"> Ettevõtlusosakonna sildamine/võimestamine </t>
  </si>
  <si>
    <t>RAK 62</t>
  </si>
  <si>
    <t>Tugitegevus</t>
  </si>
  <si>
    <t>Maine ja nähtavuse suurendamine Eestis ja rahvusvaheliselt. Projekt nr 1 - väliste kirjutajate võrgustiku kaasamine</t>
  </si>
  <si>
    <t>RAK 64</t>
  </si>
  <si>
    <t>Maine ja nähtavuse suurendamine Eestis ja rahvusvaheliselt. Projekt nr 3 - täiendavate sisukoostöö formaadid meediaga</t>
  </si>
  <si>
    <t>RAK 65</t>
  </si>
  <si>
    <t>Maine ja nähtavuse suurendamine Eestis ja rahvusvaheliselt. Projekt nr 4 - foto- ja videoproduktsioonivõimekus</t>
  </si>
  <si>
    <t>RAK 66</t>
  </si>
  <si>
    <t>Maine ja nähtavuse suurendamine Eestis ja rahvusvaheliselt. Projekt nr 5 - Kodulehe külastuste kasvatamine läbi Google</t>
  </si>
  <si>
    <t>RAK 67</t>
  </si>
  <si>
    <t>Rohetegevus</t>
  </si>
  <si>
    <t>Liikuvusandmete kogumine</t>
  </si>
  <si>
    <t>RAK 69</t>
  </si>
  <si>
    <t>Eetilised inimesed eetilises ülikoolis</t>
  </si>
  <si>
    <t>RAK 70</t>
  </si>
  <si>
    <t>Sidus organisatsioon</t>
  </si>
  <si>
    <t>RAK 71</t>
  </si>
  <si>
    <t>Süsinikjalajälje mudel ja selle juurutamine</t>
  </si>
  <si>
    <t>RAK 72</t>
  </si>
  <si>
    <t>Aasta lõpu/alguse soe imagokampaania 2023/2024 vastuvõtu toetuseks</t>
  </si>
  <si>
    <t>RAK 81</t>
  </si>
  <si>
    <t>Erialatesti edasiarendamine</t>
  </si>
  <si>
    <t>RAK 82</t>
  </si>
  <si>
    <t xml:space="preserve">Ringmajanduse alase teadusvõimekuse tõstmine </t>
  </si>
  <si>
    <t>RAK 85</t>
  </si>
  <si>
    <t>Strateegiliste võimekuste arendamine ja riskide maandamine</t>
  </si>
  <si>
    <t>RAK 86</t>
  </si>
  <si>
    <t>TalTech Endowment fondi asutamine</t>
  </si>
  <si>
    <t>RAK 87</t>
  </si>
  <si>
    <t>Järelkasvu turunduse ja koordineerimise programm</t>
  </si>
  <si>
    <t>RAK 88</t>
  </si>
  <si>
    <t>Ettevõtlusuudiste portaal</t>
  </si>
  <si>
    <t>RAK 89</t>
  </si>
  <si>
    <t>Strateegiliste arendussuundade võimestamise programm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</si>
</sst>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charset val="186"/>
    </font>
    <font>
      <sz val="12"/>
      <name val="Calibri"/>
      <family val="2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0"/>
      <name val="Calibri"/>
      <family val="2"/>
      <charset val="186"/>
    </font>
    <font>
      <b/>
      <sz val="12"/>
      <color theme="0"/>
      <name val="Calibri"/>
      <family val="2"/>
      <charset val="186"/>
      <scheme val="minor"/>
    </font>
    <font>
      <b/>
      <sz val="14"/>
      <color theme="0"/>
      <name val="Calibri"/>
      <family val="2"/>
      <charset val="186"/>
    </font>
    <font>
      <b/>
      <sz val="14"/>
      <color theme="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b/>
      <sz val="12"/>
      <color theme="0"/>
      <name val="Calibri"/>
      <family val="2"/>
    </font>
    <font>
      <sz val="11"/>
      <color rgb="FF00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u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32B60"/>
        <bgColor rgb="FF000000"/>
      </patternFill>
    </fill>
    <fill>
      <patternFill patternType="solid">
        <fgColor rgb="FF332B6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4" fontId="7" fillId="0" borderId="0" xfId="0" applyNumberFormat="1" applyFont="1" applyAlignment="1">
      <alignment horizontal="center"/>
    </xf>
    <xf numFmtId="0" fontId="8" fillId="0" borderId="0" xfId="0" applyFont="1"/>
    <xf numFmtId="0" fontId="2" fillId="0" borderId="1" xfId="1" applyFill="1" applyBorder="1" applyAlignment="1">
      <alignment horizontal="center" vertical="center"/>
    </xf>
    <xf numFmtId="0" fontId="2" fillId="2" borderId="1" xfId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0" fontId="2" fillId="0" borderId="11" xfId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4" xfId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" fillId="0" borderId="13" xfId="1" applyFill="1" applyBorder="1" applyAlignment="1">
      <alignment horizontal="center" vertical="center"/>
    </xf>
    <xf numFmtId="0" fontId="2" fillId="0" borderId="2" xfId="1" applyFill="1" applyBorder="1" applyAlignment="1">
      <alignment horizontal="center" vertical="center"/>
    </xf>
    <xf numFmtId="0" fontId="2" fillId="2" borderId="2" xfId="1" applyFill="1" applyBorder="1" applyAlignment="1">
      <alignment horizontal="center" vertical="center"/>
    </xf>
    <xf numFmtId="0" fontId="2" fillId="0" borderId="10" xfId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/>
    </xf>
    <xf numFmtId="44" fontId="1" fillId="0" borderId="4" xfId="0" applyNumberFormat="1" applyFont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 wrapText="1"/>
    </xf>
    <xf numFmtId="44" fontId="9" fillId="0" borderId="4" xfId="0" applyNumberFormat="1" applyFont="1" applyBorder="1" applyAlignment="1">
      <alignment vertical="center"/>
    </xf>
    <xf numFmtId="44" fontId="9" fillId="0" borderId="4" xfId="0" applyNumberFormat="1" applyFont="1" applyBorder="1"/>
    <xf numFmtId="0" fontId="14" fillId="4" borderId="7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44" fontId="1" fillId="0" borderId="0" xfId="0" applyNumberFormat="1" applyFont="1" applyAlignment="1">
      <alignment horizontal="center" vertical="center"/>
    </xf>
    <xf numFmtId="44" fontId="9" fillId="0" borderId="0" xfId="0" applyNumberFormat="1" applyFont="1"/>
    <xf numFmtId="0" fontId="13" fillId="4" borderId="6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left" vertical="top" wrapText="1"/>
    </xf>
    <xf numFmtId="0" fontId="18" fillId="4" borderId="17" xfId="1" applyFont="1" applyFill="1" applyBorder="1" applyAlignment="1">
      <alignment horizontal="left" vertical="top" wrapText="1"/>
    </xf>
    <xf numFmtId="0" fontId="18" fillId="4" borderId="12" xfId="1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E4067E"/>
      <color rgb="FFDADAE4"/>
      <color rgb="FF9396B0"/>
      <color rgb="FFFB3B3B"/>
      <color rgb="FF332B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mart.taltech.ee/projekt/vilistlaste-kaasamine-partnerlussuhetesse-ja-ulikooli-arengueesmarkide-realiseerimisse/" TargetMode="External"/><Relationship Id="rId21" Type="http://schemas.openxmlformats.org/officeDocument/2006/relationships/hyperlink" Target="https://taltech.atlassian.net/browse/RAK-29" TargetMode="External"/><Relationship Id="rId42" Type="http://schemas.openxmlformats.org/officeDocument/2006/relationships/hyperlink" Target="https://taltech.atlassian.net/browse/RAK-67" TargetMode="External"/><Relationship Id="rId47" Type="http://schemas.openxmlformats.org/officeDocument/2006/relationships/hyperlink" Target="https://smart.taltech.ee/projekt/sidus-organisatsioon/" TargetMode="External"/><Relationship Id="rId63" Type="http://schemas.openxmlformats.org/officeDocument/2006/relationships/hyperlink" Target="https://taltech.atlassian.net/browse/RAK-89" TargetMode="External"/><Relationship Id="rId68" Type="http://schemas.openxmlformats.org/officeDocument/2006/relationships/hyperlink" Target="https://smart.taltech.ee/projektid/taiendusoppe-kvaliteedi-ja-taseme-uhtlustamine/" TargetMode="External"/><Relationship Id="rId7" Type="http://schemas.openxmlformats.org/officeDocument/2006/relationships/hyperlink" Target="https://taltech.atlassian.net/browse/RAK-13" TargetMode="External"/><Relationship Id="rId2" Type="http://schemas.openxmlformats.org/officeDocument/2006/relationships/hyperlink" Target="https://smart.taltech.ee/projekt/doktorioppe-kvaliteedi-tostmine/" TargetMode="External"/><Relationship Id="rId16" Type="http://schemas.openxmlformats.org/officeDocument/2006/relationships/hyperlink" Target="https://smart.taltech.ee/projekt/haldustugiuksuste-protsesside-analuusid/" TargetMode="External"/><Relationship Id="rId29" Type="http://schemas.openxmlformats.org/officeDocument/2006/relationships/hyperlink" Target="https://taltech.atlassian.net/browse/RAK-57" TargetMode="External"/><Relationship Id="rId11" Type="http://schemas.openxmlformats.org/officeDocument/2006/relationships/hyperlink" Target="https://taltech.atlassian.net/browse/RAK-15" TargetMode="External"/><Relationship Id="rId24" Type="http://schemas.openxmlformats.org/officeDocument/2006/relationships/hyperlink" Target="https://smart.taltech.ee/projekt/andmetootluspohimotete-ja-poliitika-valjatootamine/" TargetMode="External"/><Relationship Id="rId32" Type="http://schemas.openxmlformats.org/officeDocument/2006/relationships/hyperlink" Target="https://smart.taltech.ee/projekt/tudengisatelliidi-arendus-ja-lennutamine/" TargetMode="External"/><Relationship Id="rId37" Type="http://schemas.openxmlformats.org/officeDocument/2006/relationships/hyperlink" Target="https://smart.taltech.ee/projekt/maine-ja-nahtavuse-suurendamine-eestis-ja-rahvusvaheliselt-projekt-nr-3-taiendavate-sisukoostoo-formaadid-meediaga/" TargetMode="External"/><Relationship Id="rId40" Type="http://schemas.openxmlformats.org/officeDocument/2006/relationships/hyperlink" Target="https://taltech.atlassian.net/browse/RAK-66" TargetMode="External"/><Relationship Id="rId45" Type="http://schemas.openxmlformats.org/officeDocument/2006/relationships/hyperlink" Target="https://smart.taltech.ee/projekt/eetilised-inimesed-eetilises-ulikoolis/" TargetMode="External"/><Relationship Id="rId53" Type="http://schemas.openxmlformats.org/officeDocument/2006/relationships/hyperlink" Target="https://smart.taltech.ee/projektid/erialatesti-edasiarendus/" TargetMode="External"/><Relationship Id="rId58" Type="http://schemas.openxmlformats.org/officeDocument/2006/relationships/hyperlink" Target="https://taltech.atlassian.net/browse/RAK-86" TargetMode="External"/><Relationship Id="rId66" Type="http://schemas.openxmlformats.org/officeDocument/2006/relationships/hyperlink" Target="https://smart.taltech.ee/projektid/ettevotlusosakonna-sildamine-voimestamine/" TargetMode="External"/><Relationship Id="rId5" Type="http://schemas.openxmlformats.org/officeDocument/2006/relationships/hyperlink" Target="https://taltech.atlassian.net/browse/RAK-10" TargetMode="External"/><Relationship Id="rId61" Type="http://schemas.openxmlformats.org/officeDocument/2006/relationships/hyperlink" Target="https://smart.taltech.ee/projektid/jarelkasvu-turunduse-ja-koordineerimise-programm/" TargetMode="External"/><Relationship Id="rId19" Type="http://schemas.openxmlformats.org/officeDocument/2006/relationships/hyperlink" Target="https://taltech.atlassian.net/browse/RAK-27" TargetMode="External"/><Relationship Id="rId14" Type="http://schemas.openxmlformats.org/officeDocument/2006/relationships/hyperlink" Target="https://smart.taltech.ee/projekt/aruandluste-uhtlustamine-ja-reaalajas-jalgitavuse-tagamine/" TargetMode="External"/><Relationship Id="rId22" Type="http://schemas.openxmlformats.org/officeDocument/2006/relationships/hyperlink" Target="https://smart.taltech.ee/projekt/strateegilise-juhtimismudeli-analuus/" TargetMode="External"/><Relationship Id="rId27" Type="http://schemas.openxmlformats.org/officeDocument/2006/relationships/hyperlink" Target="https://taltech.atlassian.net/browse/RAK-47" TargetMode="External"/><Relationship Id="rId30" Type="http://schemas.openxmlformats.org/officeDocument/2006/relationships/hyperlink" Target="https://smart.taltech.ee/projekt/stipendiumite-annetuste-ja-partnerite-mahu-suurendamine/" TargetMode="External"/><Relationship Id="rId35" Type="http://schemas.openxmlformats.org/officeDocument/2006/relationships/hyperlink" Target="https://smart.taltech.ee/projekt/maine-ja-nahtavuse-suurendamine-eestis-ja-rahvusvaheliselt-projekt-nr-1-valiste-kirjutajate-vorgustiku-kaasamine/" TargetMode="External"/><Relationship Id="rId43" Type="http://schemas.openxmlformats.org/officeDocument/2006/relationships/hyperlink" Target="https://smart.taltech.ee/projekt/liikuvusandmete-kogumine/" TargetMode="External"/><Relationship Id="rId48" Type="http://schemas.openxmlformats.org/officeDocument/2006/relationships/hyperlink" Target="https://taltech.atlassian.net/browse/RAK-71" TargetMode="External"/><Relationship Id="rId56" Type="http://schemas.openxmlformats.org/officeDocument/2006/relationships/hyperlink" Target="https://taltech.atlassian.net/browse/RAK-85" TargetMode="External"/><Relationship Id="rId64" Type="http://schemas.openxmlformats.org/officeDocument/2006/relationships/hyperlink" Target="https://smart.taltech.ee/projekt/strateegiliste-arendussuundade-voimestamise-programm/" TargetMode="External"/><Relationship Id="rId69" Type="http://schemas.openxmlformats.org/officeDocument/2006/relationships/hyperlink" Target="https://oigusaktid.taltech.ee/tallinna-tehnikaulikooli-arengukava-rakendamine/" TargetMode="External"/><Relationship Id="rId8" Type="http://schemas.openxmlformats.org/officeDocument/2006/relationships/hyperlink" Target="https://smart.taltech.ee/projekt/vke-de-digikupsuse-ja-uute-tehnoloogiate-kasutuselevotu-toetamine/" TargetMode="External"/><Relationship Id="rId51" Type="http://schemas.openxmlformats.org/officeDocument/2006/relationships/hyperlink" Target="https://smart.taltech.ee/projektid/aasta-lopu-alguse-soe-imagokampaania-2023-2024-vastuvotu-toetuseks/" TargetMode="External"/><Relationship Id="rId3" Type="http://schemas.openxmlformats.org/officeDocument/2006/relationships/hyperlink" Target="https://taltech.atlassian.net/browse/RAK-6" TargetMode="External"/><Relationship Id="rId12" Type="http://schemas.openxmlformats.org/officeDocument/2006/relationships/hyperlink" Target="https://smart.taltech.ee/projektid/patendiportfelli-optimeerimine-ja-io-alase-oiguskaitse-toe-ja-teadlikkuse-tostmine/" TargetMode="External"/><Relationship Id="rId17" Type="http://schemas.openxmlformats.org/officeDocument/2006/relationships/hyperlink" Target="https://taltech.atlassian.net/browse/RAK-26" TargetMode="External"/><Relationship Id="rId25" Type="http://schemas.openxmlformats.org/officeDocument/2006/relationships/hyperlink" Target="https://taltech.atlassian.net/browse/RAK-38" TargetMode="External"/><Relationship Id="rId33" Type="http://schemas.openxmlformats.org/officeDocument/2006/relationships/hyperlink" Target="https://taltech.atlassian.net/browse/RAK-59" TargetMode="External"/><Relationship Id="rId38" Type="http://schemas.openxmlformats.org/officeDocument/2006/relationships/hyperlink" Target="https://taltech.atlassian.net/browse/RAK-65" TargetMode="External"/><Relationship Id="rId46" Type="http://schemas.openxmlformats.org/officeDocument/2006/relationships/hyperlink" Target="https://taltech.atlassian.net/browse/RAK-70" TargetMode="External"/><Relationship Id="rId59" Type="http://schemas.openxmlformats.org/officeDocument/2006/relationships/hyperlink" Target="https://smart.taltech.ee/projektid/taltech-endowment-fondi-asutamine/" TargetMode="External"/><Relationship Id="rId67" Type="http://schemas.openxmlformats.org/officeDocument/2006/relationships/hyperlink" Target="https://taltech.atlassian.net/browse/RAK-43" TargetMode="External"/><Relationship Id="rId20" Type="http://schemas.openxmlformats.org/officeDocument/2006/relationships/hyperlink" Target="https://smart.taltech.ee/projekt/andmelao-ja-seireraportite-arendamine/" TargetMode="External"/><Relationship Id="rId41" Type="http://schemas.openxmlformats.org/officeDocument/2006/relationships/hyperlink" Target="https://smart.taltech.ee/projekt/maine-ja-nahtavuse-suurendamine-eestis-ja-rahvusvaheliselt-projekt-nr-5-kodulehe-kulastuste-kasvatamine-labi-google/" TargetMode="External"/><Relationship Id="rId54" Type="http://schemas.openxmlformats.org/officeDocument/2006/relationships/hyperlink" Target="https://taltech.atlassian.net/browse/RAK-82" TargetMode="External"/><Relationship Id="rId62" Type="http://schemas.openxmlformats.org/officeDocument/2006/relationships/hyperlink" Target="https://taltech.atlassian.net/browse/RAK-88" TargetMode="External"/><Relationship Id="rId70" Type="http://schemas.openxmlformats.org/officeDocument/2006/relationships/hyperlink" Target="https://oigusaktid.taltech.ee/arengukava-2021-2025-rakenduskava-arendusprojektide-rahastuse-kinnitamine/" TargetMode="External"/><Relationship Id="rId1" Type="http://schemas.openxmlformats.org/officeDocument/2006/relationships/hyperlink" Target="https://taltech.atlassian.net/browse/RAK-5" TargetMode="External"/><Relationship Id="rId6" Type="http://schemas.openxmlformats.org/officeDocument/2006/relationships/hyperlink" Target="https://smart.taltech.ee/projekt/andmehalduse-tugiteenuse-valjaarendamine/" TargetMode="External"/><Relationship Id="rId15" Type="http://schemas.openxmlformats.org/officeDocument/2006/relationships/hyperlink" Target="https://taltech.atlassian.net/browse/RAK-25" TargetMode="External"/><Relationship Id="rId23" Type="http://schemas.openxmlformats.org/officeDocument/2006/relationships/hyperlink" Target="https://taltech.atlassian.net/browse/RAK-30" TargetMode="External"/><Relationship Id="rId28" Type="http://schemas.openxmlformats.org/officeDocument/2006/relationships/hyperlink" Target="https://smart.taltech.ee/projekt/kahe-uue-suurnaituse-loomine/" TargetMode="External"/><Relationship Id="rId36" Type="http://schemas.openxmlformats.org/officeDocument/2006/relationships/hyperlink" Target="https://taltech.atlassian.net/browse/RAK-64" TargetMode="External"/><Relationship Id="rId49" Type="http://schemas.openxmlformats.org/officeDocument/2006/relationships/hyperlink" Target="https://smart.taltech.ee/projekt/susinikjalajalje-mudel/" TargetMode="External"/><Relationship Id="rId57" Type="http://schemas.openxmlformats.org/officeDocument/2006/relationships/hyperlink" Target="https://smart.taltech.ee/projektid/strateegiliste-riskide-maandamine-ja-pikaajaline-planeerimine/" TargetMode="External"/><Relationship Id="rId10" Type="http://schemas.openxmlformats.org/officeDocument/2006/relationships/hyperlink" Target="https://smart.taltech.ee/projekt/harg-ja-iduettevotete-ning-io-kommertsialiseerimisteenuste-parendamine/" TargetMode="External"/><Relationship Id="rId31" Type="http://schemas.openxmlformats.org/officeDocument/2006/relationships/hyperlink" Target="https://taltech.atlassian.net/browse/RAK-58" TargetMode="External"/><Relationship Id="rId44" Type="http://schemas.openxmlformats.org/officeDocument/2006/relationships/hyperlink" Target="https://taltech.atlassian.net/browse/RAK-69" TargetMode="External"/><Relationship Id="rId52" Type="http://schemas.openxmlformats.org/officeDocument/2006/relationships/hyperlink" Target="https://taltech.atlassian.net/browse/RAK-81" TargetMode="External"/><Relationship Id="rId60" Type="http://schemas.openxmlformats.org/officeDocument/2006/relationships/hyperlink" Target="https://taltech.atlassian.net/browse/RAK-87" TargetMode="External"/><Relationship Id="rId65" Type="http://schemas.openxmlformats.org/officeDocument/2006/relationships/hyperlink" Target="https://smart.taltech.ee/projektid/ettevotlusuudiste-portaal/" TargetMode="External"/><Relationship Id="rId4" Type="http://schemas.openxmlformats.org/officeDocument/2006/relationships/hyperlink" Target="https://smart.taltech.ee/projekt/tervikliku-ta-projektide-tugiteenuse-valjaarendamine/" TargetMode="External"/><Relationship Id="rId9" Type="http://schemas.openxmlformats.org/officeDocument/2006/relationships/hyperlink" Target="https://taltech.atlassian.net/browse/RAK-14" TargetMode="External"/><Relationship Id="rId13" Type="http://schemas.openxmlformats.org/officeDocument/2006/relationships/hyperlink" Target="https://taltech.atlassian.net/browse/RAK-24" TargetMode="External"/><Relationship Id="rId18" Type="http://schemas.openxmlformats.org/officeDocument/2006/relationships/hyperlink" Target="https://smart.taltech.ee/projekt/alpha/" TargetMode="External"/><Relationship Id="rId39" Type="http://schemas.openxmlformats.org/officeDocument/2006/relationships/hyperlink" Target="https://smart.taltech.ee/projektid/maine-ja-nahtavuse-suurendamine-eestis-ja-rahvusvaheliselt-projekt-nr-4-foto-ja-videoproduktsioonivoimekus/" TargetMode="External"/><Relationship Id="rId34" Type="http://schemas.openxmlformats.org/officeDocument/2006/relationships/hyperlink" Target="https://taltech.atlassian.net/browse/RAK-62" TargetMode="External"/><Relationship Id="rId50" Type="http://schemas.openxmlformats.org/officeDocument/2006/relationships/hyperlink" Target="https://taltech.atlassian.net/browse/RAK-72" TargetMode="External"/><Relationship Id="rId55" Type="http://schemas.openxmlformats.org/officeDocument/2006/relationships/hyperlink" Target="https://smart.taltech.ee/projektid/ringmajanduse-alase-teadusvoimekuse-tostmin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9"/>
  <sheetViews>
    <sheetView tabSelected="1" zoomScaleNormal="100" workbookViewId="0">
      <pane ySplit="5" topLeftCell="A6" activePane="bottomLeft" state="frozen"/>
      <selection pane="bottomLeft" activeCell="A40" sqref="A40"/>
    </sheetView>
  </sheetViews>
  <sheetFormatPr defaultRowHeight="14.4" x14ac:dyDescent="0.3"/>
  <cols>
    <col min="2" max="2" width="8.6640625" customWidth="1"/>
    <col min="4" max="4" width="23.6640625" customWidth="1"/>
    <col min="5" max="5" width="83.33203125" customWidth="1"/>
    <col min="6" max="6" width="14.88671875" customWidth="1"/>
    <col min="7" max="7" width="15.5546875" customWidth="1"/>
    <col min="8" max="8" width="15.6640625" customWidth="1"/>
    <col min="9" max="9" width="15.109375" customWidth="1"/>
    <col min="10" max="10" width="17.6640625" customWidth="1"/>
    <col min="11" max="11" width="11.44140625" customWidth="1"/>
    <col min="12" max="12" width="16.88671875" customWidth="1"/>
    <col min="13" max="13" width="15.6640625" customWidth="1"/>
    <col min="14" max="14" width="15.44140625" customWidth="1"/>
    <col min="15" max="15" width="17" customWidth="1"/>
    <col min="16" max="16" width="13.5546875" customWidth="1"/>
    <col min="17" max="17" width="27.5546875" customWidth="1"/>
    <col min="18" max="18" width="17.88671875" customWidth="1"/>
  </cols>
  <sheetData>
    <row r="1" spans="1:18" ht="24.75" customHeight="1" x14ac:dyDescent="0.3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</row>
    <row r="2" spans="1:18" ht="23.25" customHeight="1" x14ac:dyDescent="0.3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</row>
    <row r="3" spans="1:18" ht="20.25" customHeight="1" x14ac:dyDescent="0.3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</row>
    <row r="4" spans="1:18" ht="26.25" customHeight="1" x14ac:dyDescent="0.3">
      <c r="A4" s="50" t="s">
        <v>3</v>
      </c>
      <c r="B4" s="51"/>
      <c r="C4" s="51"/>
      <c r="D4" s="51"/>
      <c r="E4" s="51"/>
      <c r="F4" s="51"/>
      <c r="G4" s="51"/>
      <c r="H4" s="51"/>
      <c r="I4" s="51"/>
      <c r="J4" s="51"/>
      <c r="O4" s="9"/>
    </row>
    <row r="5" spans="1:18" ht="78.75" customHeight="1" x14ac:dyDescent="0.3">
      <c r="A5" s="29" t="s">
        <v>4</v>
      </c>
      <c r="B5" s="14" t="s">
        <v>5</v>
      </c>
      <c r="C5" s="14" t="s">
        <v>6</v>
      </c>
      <c r="D5" s="37" t="s">
        <v>7</v>
      </c>
      <c r="E5" s="14" t="s">
        <v>8</v>
      </c>
      <c r="F5" s="15" t="s">
        <v>9</v>
      </c>
      <c r="G5" s="15" t="s">
        <v>10</v>
      </c>
      <c r="H5" s="15" t="s">
        <v>11</v>
      </c>
      <c r="I5" s="41">
        <v>2025</v>
      </c>
      <c r="J5" s="43" t="s">
        <v>12</v>
      </c>
      <c r="L5" s="48" t="s">
        <v>13</v>
      </c>
      <c r="M5" s="49"/>
      <c r="N5" s="49"/>
      <c r="O5" s="49"/>
      <c r="P5" s="49"/>
      <c r="Q5" s="49"/>
      <c r="R5" s="49"/>
    </row>
    <row r="6" spans="1:18" ht="40.5" customHeight="1" x14ac:dyDescent="0.3">
      <c r="A6" s="8">
        <v>1</v>
      </c>
      <c r="B6" s="26" t="s">
        <v>14</v>
      </c>
      <c r="C6" s="12" t="s">
        <v>14</v>
      </c>
      <c r="D6" s="38" t="s">
        <v>15</v>
      </c>
      <c r="E6" s="1" t="s">
        <v>16</v>
      </c>
      <c r="F6" s="1">
        <v>21690</v>
      </c>
      <c r="G6" s="1">
        <f>24440+15000</f>
        <v>39440</v>
      </c>
      <c r="H6" s="1">
        <f>23940+15000</f>
        <v>38940</v>
      </c>
      <c r="I6" s="5">
        <v>0</v>
      </c>
      <c r="J6" s="44">
        <f t="shared" ref="J6:J39" si="0">SUM(F6:I6)</f>
        <v>100070</v>
      </c>
      <c r="L6" s="16"/>
      <c r="M6" s="30" t="s">
        <v>9</v>
      </c>
      <c r="N6" s="30" t="s">
        <v>10</v>
      </c>
      <c r="O6" s="30" t="s">
        <v>11</v>
      </c>
      <c r="P6" s="30">
        <v>2025</v>
      </c>
      <c r="Q6" s="35" t="s">
        <v>17</v>
      </c>
      <c r="R6" s="33">
        <v>3900000</v>
      </c>
    </row>
    <row r="7" spans="1:18" ht="43.2" x14ac:dyDescent="0.3">
      <c r="A7" s="8">
        <v>2</v>
      </c>
      <c r="B7" s="26" t="s">
        <v>18</v>
      </c>
      <c r="C7" s="12" t="s">
        <v>18</v>
      </c>
      <c r="D7" s="38" t="s">
        <v>15</v>
      </c>
      <c r="E7" s="1" t="s">
        <v>19</v>
      </c>
      <c r="F7" s="3">
        <v>3097.62</v>
      </c>
      <c r="G7" s="1">
        <v>6700</v>
      </c>
      <c r="H7" s="1">
        <v>6500</v>
      </c>
      <c r="I7" s="5">
        <v>0</v>
      </c>
      <c r="J7" s="44">
        <f t="shared" si="0"/>
        <v>16297.619999999999</v>
      </c>
      <c r="L7" s="32" t="s">
        <v>20</v>
      </c>
      <c r="M7" s="31">
        <f>SUM($F$6:$F$39)</f>
        <v>1033603.62</v>
      </c>
      <c r="N7" s="31">
        <f>SUM($G$6:$G$39)</f>
        <v>1485122</v>
      </c>
      <c r="O7" s="31">
        <f>SUM($H$6:$H$39)</f>
        <v>1098666</v>
      </c>
      <c r="P7" s="31">
        <f>SUM($I$6:$I$39)</f>
        <v>279500</v>
      </c>
      <c r="Q7" s="36" t="s">
        <v>21</v>
      </c>
      <c r="R7" s="34">
        <f>SUM($M$7:$P$7)</f>
        <v>3896891.62</v>
      </c>
    </row>
    <row r="8" spans="1:18" ht="15.6" x14ac:dyDescent="0.3">
      <c r="A8" s="8">
        <v>3</v>
      </c>
      <c r="B8" s="26" t="s">
        <v>22</v>
      </c>
      <c r="C8" s="12" t="s">
        <v>22</v>
      </c>
      <c r="D8" s="38" t="s">
        <v>15</v>
      </c>
      <c r="E8" s="2" t="s">
        <v>23</v>
      </c>
      <c r="F8" s="1">
        <v>25000</v>
      </c>
      <c r="G8" s="1" t="s">
        <v>24</v>
      </c>
      <c r="H8" s="1" t="s">
        <v>24</v>
      </c>
      <c r="I8" s="6" t="s">
        <v>24</v>
      </c>
      <c r="J8" s="44">
        <f t="shared" si="0"/>
        <v>25000</v>
      </c>
      <c r="L8" s="45"/>
      <c r="M8" s="46"/>
      <c r="N8" s="46"/>
      <c r="O8" s="46"/>
      <c r="P8" s="46"/>
      <c r="Q8" s="45"/>
      <c r="R8" s="47"/>
    </row>
    <row r="9" spans="1:18" ht="31.2" x14ac:dyDescent="0.3">
      <c r="A9" s="8">
        <v>4</v>
      </c>
      <c r="B9" s="26" t="s">
        <v>25</v>
      </c>
      <c r="C9" s="12" t="s">
        <v>25</v>
      </c>
      <c r="D9" s="39" t="s">
        <v>26</v>
      </c>
      <c r="E9" s="1" t="s">
        <v>27</v>
      </c>
      <c r="F9" s="1">
        <v>52000</v>
      </c>
      <c r="G9" s="1">
        <v>165000</v>
      </c>
      <c r="H9" s="1">
        <v>106726</v>
      </c>
      <c r="I9" s="6">
        <v>0</v>
      </c>
      <c r="J9" s="44">
        <f t="shared" si="0"/>
        <v>323726</v>
      </c>
      <c r="O9" s="10"/>
    </row>
    <row r="10" spans="1:18" ht="30" customHeight="1" x14ac:dyDescent="0.3">
      <c r="A10" s="8">
        <v>5</v>
      </c>
      <c r="B10" s="26" t="s">
        <v>28</v>
      </c>
      <c r="C10" s="12" t="s">
        <v>28</v>
      </c>
      <c r="D10" s="39" t="s">
        <v>26</v>
      </c>
      <c r="E10" s="2" t="s">
        <v>29</v>
      </c>
      <c r="F10" s="1">
        <v>67300</v>
      </c>
      <c r="G10" s="2" t="s">
        <v>24</v>
      </c>
      <c r="H10" s="2" t="s">
        <v>24</v>
      </c>
      <c r="I10" s="5" t="s">
        <v>24</v>
      </c>
      <c r="J10" s="44">
        <f t="shared" si="0"/>
        <v>67300</v>
      </c>
    </row>
    <row r="11" spans="1:18" ht="32.25" customHeight="1" x14ac:dyDescent="0.3">
      <c r="A11" s="8">
        <v>6</v>
      </c>
      <c r="B11" s="27" t="s">
        <v>30</v>
      </c>
      <c r="C11" s="13" t="s">
        <v>30</v>
      </c>
      <c r="D11" s="39" t="s">
        <v>26</v>
      </c>
      <c r="E11" s="1" t="s">
        <v>31</v>
      </c>
      <c r="F11" s="1" t="s">
        <v>24</v>
      </c>
      <c r="G11" s="3">
        <v>90000</v>
      </c>
      <c r="H11" s="3">
        <v>0</v>
      </c>
      <c r="I11" s="6" t="s">
        <v>24</v>
      </c>
      <c r="J11" s="44">
        <f t="shared" si="0"/>
        <v>90000</v>
      </c>
    </row>
    <row r="12" spans="1:18" ht="51" customHeight="1" x14ac:dyDescent="0.3">
      <c r="A12" s="8">
        <v>7</v>
      </c>
      <c r="B12" s="26" t="s">
        <v>32</v>
      </c>
      <c r="C12" s="12" t="s">
        <v>32</v>
      </c>
      <c r="D12" s="40" t="s">
        <v>33</v>
      </c>
      <c r="E12" s="1" t="s">
        <v>34</v>
      </c>
      <c r="F12" s="1">
        <f>5000+5000</f>
        <v>10000</v>
      </c>
      <c r="G12" s="1">
        <f>17000+25000</f>
        <v>42000</v>
      </c>
      <c r="H12" s="4">
        <f>17000+13000</f>
        <v>30000</v>
      </c>
      <c r="I12" s="5">
        <f>17000+17000</f>
        <v>34000</v>
      </c>
      <c r="J12" s="44">
        <f t="shared" si="0"/>
        <v>116000</v>
      </c>
    </row>
    <row r="13" spans="1:18" ht="15.6" x14ac:dyDescent="0.3">
      <c r="A13" s="8">
        <v>8</v>
      </c>
      <c r="B13" s="26" t="s">
        <v>35</v>
      </c>
      <c r="C13" s="12" t="s">
        <v>35</v>
      </c>
      <c r="D13" s="40" t="s">
        <v>33</v>
      </c>
      <c r="E13" s="1" t="s">
        <v>36</v>
      </c>
      <c r="F13" s="3">
        <v>0</v>
      </c>
      <c r="G13" s="3">
        <v>26000</v>
      </c>
      <c r="H13" s="4">
        <v>8000</v>
      </c>
      <c r="I13" s="7">
        <v>0</v>
      </c>
      <c r="J13" s="44">
        <f t="shared" si="0"/>
        <v>34000</v>
      </c>
    </row>
    <row r="14" spans="1:18" ht="15.6" x14ac:dyDescent="0.3">
      <c r="A14" s="8">
        <v>9</v>
      </c>
      <c r="B14" s="26" t="s">
        <v>37</v>
      </c>
      <c r="C14" s="12" t="s">
        <v>37</v>
      </c>
      <c r="D14" s="40" t="s">
        <v>33</v>
      </c>
      <c r="E14" s="1" t="s">
        <v>38</v>
      </c>
      <c r="F14" s="3">
        <v>50000</v>
      </c>
      <c r="G14" s="2">
        <v>0</v>
      </c>
      <c r="H14" s="2">
        <v>0</v>
      </c>
      <c r="I14" s="5">
        <v>0</v>
      </c>
      <c r="J14" s="44">
        <f t="shared" si="0"/>
        <v>50000</v>
      </c>
    </row>
    <row r="15" spans="1:18" ht="15.6" x14ac:dyDescent="0.3">
      <c r="A15" s="8">
        <v>10</v>
      </c>
      <c r="B15" s="26" t="s">
        <v>39</v>
      </c>
      <c r="C15" s="12" t="s">
        <v>39</v>
      </c>
      <c r="D15" s="40" t="s">
        <v>33</v>
      </c>
      <c r="E15" s="1" t="s">
        <v>40</v>
      </c>
      <c r="F15" s="3">
        <v>50000</v>
      </c>
      <c r="G15" s="3">
        <v>0</v>
      </c>
      <c r="H15" s="2">
        <v>45000</v>
      </c>
      <c r="I15" s="5">
        <v>45000</v>
      </c>
      <c r="J15" s="44">
        <f t="shared" si="0"/>
        <v>140000</v>
      </c>
    </row>
    <row r="16" spans="1:18" ht="31.2" x14ac:dyDescent="0.3">
      <c r="A16" s="8">
        <v>11</v>
      </c>
      <c r="B16" s="26" t="s">
        <v>41</v>
      </c>
      <c r="C16" s="12" t="s">
        <v>41</v>
      </c>
      <c r="D16" s="40" t="s">
        <v>33</v>
      </c>
      <c r="E16" s="2" t="s">
        <v>42</v>
      </c>
      <c r="F16" s="2">
        <v>5000</v>
      </c>
      <c r="G16" s="4">
        <v>0</v>
      </c>
      <c r="H16" s="2">
        <v>0</v>
      </c>
      <c r="I16" s="5">
        <v>0</v>
      </c>
      <c r="J16" s="44">
        <f t="shared" si="0"/>
        <v>5000</v>
      </c>
    </row>
    <row r="17" spans="1:14" ht="21" x14ac:dyDescent="0.4">
      <c r="A17" s="8">
        <v>12</v>
      </c>
      <c r="B17" s="26" t="s">
        <v>43</v>
      </c>
      <c r="C17" s="12" t="s">
        <v>43</v>
      </c>
      <c r="D17" s="40" t="s">
        <v>33</v>
      </c>
      <c r="E17" s="1" t="s">
        <v>44</v>
      </c>
      <c r="F17" s="1">
        <v>8000</v>
      </c>
      <c r="G17" s="1">
        <v>0</v>
      </c>
      <c r="H17" s="1">
        <v>0</v>
      </c>
      <c r="I17" s="7">
        <v>0</v>
      </c>
      <c r="J17" s="44">
        <f t="shared" si="0"/>
        <v>8000</v>
      </c>
      <c r="K17" s="11"/>
      <c r="L17" s="11"/>
      <c r="M17" s="11"/>
    </row>
    <row r="18" spans="1:14" ht="31.2" x14ac:dyDescent="0.4">
      <c r="A18" s="8">
        <v>13</v>
      </c>
      <c r="B18" s="26" t="s">
        <v>45</v>
      </c>
      <c r="C18" s="12" t="s">
        <v>45</v>
      </c>
      <c r="D18" s="39" t="s">
        <v>46</v>
      </c>
      <c r="E18" s="1" t="s">
        <v>47</v>
      </c>
      <c r="F18" s="1">
        <v>17000</v>
      </c>
      <c r="G18" s="1">
        <v>34000</v>
      </c>
      <c r="H18" s="2">
        <v>0</v>
      </c>
      <c r="I18" s="5">
        <v>0</v>
      </c>
      <c r="J18" s="44">
        <f t="shared" si="0"/>
        <v>51000</v>
      </c>
      <c r="K18" s="11"/>
      <c r="L18" s="11"/>
      <c r="N18" s="11"/>
    </row>
    <row r="19" spans="1:14" ht="21" x14ac:dyDescent="0.4">
      <c r="A19" s="8">
        <v>14</v>
      </c>
      <c r="B19" s="26" t="s">
        <v>48</v>
      </c>
      <c r="C19" s="12" t="s">
        <v>48</v>
      </c>
      <c r="D19" s="39" t="s">
        <v>46</v>
      </c>
      <c r="E19" s="19" t="s">
        <v>49</v>
      </c>
      <c r="F19" s="19" t="s">
        <v>24</v>
      </c>
      <c r="G19" s="19">
        <v>75000</v>
      </c>
      <c r="H19" s="19">
        <v>0</v>
      </c>
      <c r="I19" s="20">
        <v>0</v>
      </c>
      <c r="J19" s="44">
        <f t="shared" si="0"/>
        <v>75000</v>
      </c>
      <c r="K19" s="11"/>
      <c r="L19" s="11"/>
    </row>
    <row r="20" spans="1:14" ht="15.6" x14ac:dyDescent="0.3">
      <c r="A20" s="8">
        <v>15</v>
      </c>
      <c r="B20" s="26" t="s">
        <v>50</v>
      </c>
      <c r="C20" s="12" t="s">
        <v>50</v>
      </c>
      <c r="D20" s="38" t="s">
        <v>15</v>
      </c>
      <c r="E20" s="1" t="s">
        <v>51</v>
      </c>
      <c r="F20" s="1">
        <v>108000</v>
      </c>
      <c r="G20" s="6">
        <v>0</v>
      </c>
      <c r="H20" s="1">
        <v>80000</v>
      </c>
      <c r="I20" s="6">
        <v>0</v>
      </c>
      <c r="J20" s="44">
        <f t="shared" si="0"/>
        <v>188000</v>
      </c>
    </row>
    <row r="21" spans="1:14" ht="15.6" x14ac:dyDescent="0.3">
      <c r="A21" s="8">
        <v>16</v>
      </c>
      <c r="B21" s="26" t="s">
        <v>52</v>
      </c>
      <c r="C21" s="12" t="s">
        <v>52</v>
      </c>
      <c r="D21" s="39" t="s">
        <v>46</v>
      </c>
      <c r="E21" s="1" t="s">
        <v>53</v>
      </c>
      <c r="F21" s="1">
        <v>56000</v>
      </c>
      <c r="G21" s="1">
        <v>44000</v>
      </c>
      <c r="H21" s="2">
        <v>22000</v>
      </c>
      <c r="I21" s="5">
        <v>0</v>
      </c>
      <c r="J21" s="44">
        <f t="shared" si="0"/>
        <v>122000</v>
      </c>
    </row>
    <row r="22" spans="1:14" ht="15.6" x14ac:dyDescent="0.3">
      <c r="A22" s="8">
        <v>17</v>
      </c>
      <c r="B22" s="26" t="s">
        <v>54</v>
      </c>
      <c r="C22" s="12" t="s">
        <v>54</v>
      </c>
      <c r="D22" s="39" t="s">
        <v>26</v>
      </c>
      <c r="E22" s="2" t="s">
        <v>55</v>
      </c>
      <c r="F22" s="1">
        <v>43000</v>
      </c>
      <c r="G22" s="2" t="s">
        <v>24</v>
      </c>
      <c r="H22" s="2" t="s">
        <v>24</v>
      </c>
      <c r="I22" s="5" t="s">
        <v>24</v>
      </c>
      <c r="J22" s="44">
        <f t="shared" si="0"/>
        <v>43000</v>
      </c>
    </row>
    <row r="23" spans="1:14" ht="15.6" x14ac:dyDescent="0.3">
      <c r="A23" s="8">
        <v>18</v>
      </c>
      <c r="B23" s="26" t="s">
        <v>56</v>
      </c>
      <c r="C23" s="17" t="s">
        <v>56</v>
      </c>
      <c r="D23" s="39" t="s">
        <v>26</v>
      </c>
      <c r="E23" s="2" t="s">
        <v>57</v>
      </c>
      <c r="F23" s="1">
        <v>199144</v>
      </c>
      <c r="G23" s="1" t="s">
        <v>24</v>
      </c>
      <c r="H23" s="1" t="s">
        <v>24</v>
      </c>
      <c r="I23" s="6" t="s">
        <v>24</v>
      </c>
      <c r="J23" s="44">
        <f t="shared" si="0"/>
        <v>199144</v>
      </c>
    </row>
    <row r="24" spans="1:14" ht="31.2" x14ac:dyDescent="0.3">
      <c r="A24" s="8">
        <v>19</v>
      </c>
      <c r="B24" s="26" t="s">
        <v>58</v>
      </c>
      <c r="C24" s="12" t="s">
        <v>58</v>
      </c>
      <c r="D24" s="40" t="s">
        <v>59</v>
      </c>
      <c r="E24" s="1" t="s">
        <v>60</v>
      </c>
      <c r="F24" s="1">
        <v>20000</v>
      </c>
      <c r="G24" s="2">
        <v>0</v>
      </c>
      <c r="H24" s="2">
        <v>0</v>
      </c>
      <c r="I24" s="5">
        <v>0</v>
      </c>
      <c r="J24" s="44">
        <f t="shared" si="0"/>
        <v>20000</v>
      </c>
    </row>
    <row r="25" spans="1:14" ht="31.2" x14ac:dyDescent="0.3">
      <c r="A25" s="8">
        <v>20</v>
      </c>
      <c r="B25" s="26" t="s">
        <v>61</v>
      </c>
      <c r="C25" s="12" t="s">
        <v>61</v>
      </c>
      <c r="D25" s="40" t="s">
        <v>59</v>
      </c>
      <c r="E25" s="1" t="s">
        <v>62</v>
      </c>
      <c r="F25" s="1">
        <v>25000</v>
      </c>
      <c r="G25" s="4">
        <v>20000</v>
      </c>
      <c r="H25" s="2">
        <v>0</v>
      </c>
      <c r="I25" s="5">
        <v>0</v>
      </c>
      <c r="J25" s="44">
        <f t="shared" si="0"/>
        <v>45000</v>
      </c>
    </row>
    <row r="26" spans="1:14" ht="31.2" x14ac:dyDescent="0.3">
      <c r="A26" s="8">
        <v>21</v>
      </c>
      <c r="B26" s="26" t="s">
        <v>63</v>
      </c>
      <c r="C26" s="12" t="s">
        <v>63</v>
      </c>
      <c r="D26" s="40" t="s">
        <v>59</v>
      </c>
      <c r="E26" s="1" t="s">
        <v>64</v>
      </c>
      <c r="F26" s="1">
        <v>50000</v>
      </c>
      <c r="G26" s="1">
        <v>35000</v>
      </c>
      <c r="H26" s="1">
        <v>0</v>
      </c>
      <c r="I26" s="6">
        <v>0</v>
      </c>
      <c r="J26" s="44">
        <f t="shared" si="0"/>
        <v>85000</v>
      </c>
    </row>
    <row r="27" spans="1:14" ht="31.2" x14ac:dyDescent="0.3">
      <c r="A27" s="8">
        <v>22</v>
      </c>
      <c r="B27" s="26" t="s">
        <v>65</v>
      </c>
      <c r="C27" s="12" t="s">
        <v>65</v>
      </c>
      <c r="D27" s="40" t="s">
        <v>59</v>
      </c>
      <c r="E27" s="1" t="s">
        <v>66</v>
      </c>
      <c r="F27" s="1">
        <v>20000</v>
      </c>
      <c r="G27" s="1">
        <v>12000</v>
      </c>
      <c r="H27" s="1">
        <v>0</v>
      </c>
      <c r="I27" s="6">
        <v>0</v>
      </c>
      <c r="J27" s="44">
        <f t="shared" si="0"/>
        <v>32000</v>
      </c>
    </row>
    <row r="28" spans="1:14" ht="15.6" x14ac:dyDescent="0.3">
      <c r="A28" s="8">
        <v>23</v>
      </c>
      <c r="B28" s="26" t="s">
        <v>67</v>
      </c>
      <c r="C28" s="12" t="s">
        <v>67</v>
      </c>
      <c r="D28" s="40" t="s">
        <v>68</v>
      </c>
      <c r="E28" s="2" t="s">
        <v>69</v>
      </c>
      <c r="F28" s="1">
        <v>12000</v>
      </c>
      <c r="G28" s="1">
        <v>5000</v>
      </c>
      <c r="H28" s="1" t="s">
        <v>24</v>
      </c>
      <c r="I28" s="6" t="s">
        <v>24</v>
      </c>
      <c r="J28" s="44">
        <f t="shared" si="0"/>
        <v>17000</v>
      </c>
    </row>
    <row r="29" spans="1:14" ht="15.6" x14ac:dyDescent="0.3">
      <c r="A29" s="8">
        <v>24</v>
      </c>
      <c r="B29" s="26" t="s">
        <v>70</v>
      </c>
      <c r="C29" s="12" t="s">
        <v>70</v>
      </c>
      <c r="D29" s="38" t="s">
        <v>15</v>
      </c>
      <c r="E29" s="1" t="s">
        <v>71</v>
      </c>
      <c r="F29" s="1">
        <v>49900</v>
      </c>
      <c r="G29" s="1">
        <v>7500</v>
      </c>
      <c r="H29" s="1">
        <v>0</v>
      </c>
      <c r="I29" s="6">
        <v>0</v>
      </c>
      <c r="J29" s="44">
        <f t="shared" si="0"/>
        <v>57400</v>
      </c>
    </row>
    <row r="30" spans="1:14" ht="15.6" x14ac:dyDescent="0.3">
      <c r="A30" s="8">
        <v>25</v>
      </c>
      <c r="B30" s="26" t="s">
        <v>72</v>
      </c>
      <c r="C30" s="12" t="s">
        <v>72</v>
      </c>
      <c r="D30" s="40" t="s">
        <v>33</v>
      </c>
      <c r="E30" s="1" t="s">
        <v>73</v>
      </c>
      <c r="F30" s="1">
        <v>27500</v>
      </c>
      <c r="G30" s="1">
        <f>25000+16000</f>
        <v>41000</v>
      </c>
      <c r="H30" s="2">
        <v>10000</v>
      </c>
      <c r="I30" s="5">
        <v>25000</v>
      </c>
      <c r="J30" s="44">
        <f t="shared" si="0"/>
        <v>103500</v>
      </c>
    </row>
    <row r="31" spans="1:14" ht="15.6" x14ac:dyDescent="0.3">
      <c r="A31" s="8">
        <v>26</v>
      </c>
      <c r="B31" s="26" t="s">
        <v>74</v>
      </c>
      <c r="C31" s="13" t="s">
        <v>74</v>
      </c>
      <c r="D31" s="40" t="s">
        <v>68</v>
      </c>
      <c r="E31" s="2" t="s">
        <v>75</v>
      </c>
      <c r="F31" s="1">
        <v>43972</v>
      </c>
      <c r="G31" s="1">
        <v>117092</v>
      </c>
      <c r="H31" s="1">
        <v>0</v>
      </c>
      <c r="I31" s="6">
        <v>0</v>
      </c>
      <c r="J31" s="44">
        <f t="shared" si="0"/>
        <v>161064</v>
      </c>
    </row>
    <row r="32" spans="1:14" ht="15.6" x14ac:dyDescent="0.3">
      <c r="A32" s="8">
        <v>27</v>
      </c>
      <c r="B32" s="26" t="s">
        <v>76</v>
      </c>
      <c r="C32" s="13" t="s">
        <v>76</v>
      </c>
      <c r="D32" s="40" t="s">
        <v>59</v>
      </c>
      <c r="E32" s="2" t="s">
        <v>77</v>
      </c>
      <c r="F32" s="1">
        <v>70000</v>
      </c>
      <c r="G32" s="1" t="s">
        <v>24</v>
      </c>
      <c r="H32" s="1" t="s">
        <v>24</v>
      </c>
      <c r="I32" s="6" t="s">
        <v>24</v>
      </c>
      <c r="J32" s="44">
        <f t="shared" si="0"/>
        <v>70000</v>
      </c>
    </row>
    <row r="33" spans="1:10" ht="15.6" x14ac:dyDescent="0.3">
      <c r="A33" s="8">
        <v>28</v>
      </c>
      <c r="B33" s="26" t="s">
        <v>78</v>
      </c>
      <c r="C33" s="12" t="s">
        <v>78</v>
      </c>
      <c r="D33" s="40" t="s">
        <v>59</v>
      </c>
      <c r="E33" s="2" t="s">
        <v>79</v>
      </c>
      <c r="F33" s="2" t="s">
        <v>24</v>
      </c>
      <c r="G33" s="2">
        <v>10000</v>
      </c>
      <c r="H33" s="2">
        <v>15000</v>
      </c>
      <c r="I33" s="5">
        <v>5000</v>
      </c>
      <c r="J33" s="44">
        <f t="shared" si="0"/>
        <v>30000</v>
      </c>
    </row>
    <row r="34" spans="1:10" ht="15.6" x14ac:dyDescent="0.3">
      <c r="A34" s="8">
        <v>29</v>
      </c>
      <c r="B34" s="26" t="s">
        <v>80</v>
      </c>
      <c r="C34" s="12" t="s">
        <v>80</v>
      </c>
      <c r="D34" s="40" t="s">
        <v>68</v>
      </c>
      <c r="E34" s="2" t="s">
        <v>81</v>
      </c>
      <c r="F34" s="2" t="s">
        <v>24</v>
      </c>
      <c r="G34" s="2">
        <v>19640</v>
      </c>
      <c r="H34" s="2">
        <v>0</v>
      </c>
      <c r="I34" s="5">
        <v>0</v>
      </c>
      <c r="J34" s="44">
        <f t="shared" si="0"/>
        <v>19640</v>
      </c>
    </row>
    <row r="35" spans="1:10" ht="15.6" x14ac:dyDescent="0.3">
      <c r="A35" s="8">
        <v>30</v>
      </c>
      <c r="B35" s="27" t="s">
        <v>82</v>
      </c>
      <c r="C35" s="13" t="s">
        <v>82</v>
      </c>
      <c r="D35" s="40" t="s">
        <v>33</v>
      </c>
      <c r="E35" s="2" t="s">
        <v>83</v>
      </c>
      <c r="F35" s="2" t="s">
        <v>24</v>
      </c>
      <c r="G35" s="2">
        <v>88000</v>
      </c>
      <c r="H35" s="2">
        <v>0</v>
      </c>
      <c r="I35" s="5">
        <v>0</v>
      </c>
      <c r="J35" s="44">
        <f t="shared" si="0"/>
        <v>88000</v>
      </c>
    </row>
    <row r="36" spans="1:10" ht="15.6" x14ac:dyDescent="0.3">
      <c r="A36" s="8">
        <v>31</v>
      </c>
      <c r="B36" s="27" t="s">
        <v>84</v>
      </c>
      <c r="C36" s="12" t="s">
        <v>84</v>
      </c>
      <c r="D36" s="40" t="s">
        <v>33</v>
      </c>
      <c r="E36" s="2" t="s">
        <v>85</v>
      </c>
      <c r="F36" s="2" t="s">
        <v>24</v>
      </c>
      <c r="G36" s="2">
        <v>10000</v>
      </c>
      <c r="H36" s="2">
        <v>0</v>
      </c>
      <c r="I36" s="5">
        <v>0</v>
      </c>
      <c r="J36" s="44">
        <f t="shared" si="0"/>
        <v>10000</v>
      </c>
    </row>
    <row r="37" spans="1:10" ht="15.6" x14ac:dyDescent="0.3">
      <c r="A37" s="8">
        <v>32</v>
      </c>
      <c r="B37" s="25" t="s">
        <v>86</v>
      </c>
      <c r="C37" s="18" t="s">
        <v>86</v>
      </c>
      <c r="D37" s="40" t="s">
        <v>59</v>
      </c>
      <c r="E37" s="21" t="s">
        <v>87</v>
      </c>
      <c r="F37" s="21" t="s">
        <v>24</v>
      </c>
      <c r="G37" s="21">
        <v>23750</v>
      </c>
      <c r="H37" s="21">
        <v>50000</v>
      </c>
      <c r="I37" s="22">
        <v>50000</v>
      </c>
      <c r="J37" s="44">
        <f>SUM(F37:I37)</f>
        <v>123750</v>
      </c>
    </row>
    <row r="38" spans="1:10" ht="15.6" x14ac:dyDescent="0.3">
      <c r="A38" s="8">
        <v>33</v>
      </c>
      <c r="B38" s="28" t="s">
        <v>88</v>
      </c>
      <c r="C38" s="23" t="s">
        <v>88</v>
      </c>
      <c r="D38" s="40" t="s">
        <v>59</v>
      </c>
      <c r="E38" s="24" t="s">
        <v>89</v>
      </c>
      <c r="F38" s="24" t="s">
        <v>24</v>
      </c>
      <c r="G38" s="24">
        <v>14000</v>
      </c>
      <c r="H38" s="24">
        <v>126500</v>
      </c>
      <c r="I38" s="42">
        <v>120500</v>
      </c>
      <c r="J38" s="44">
        <f>SUM(F38:I38)</f>
        <v>261000</v>
      </c>
    </row>
    <row r="39" spans="1:10" ht="15.6" x14ac:dyDescent="0.3">
      <c r="A39" s="8">
        <v>34</v>
      </c>
      <c r="B39" s="28" t="s">
        <v>90</v>
      </c>
      <c r="C39" s="23" t="s">
        <v>90</v>
      </c>
      <c r="D39" s="40" t="s">
        <v>33</v>
      </c>
      <c r="E39" s="24" t="s">
        <v>91</v>
      </c>
      <c r="F39" s="24" t="s">
        <v>24</v>
      </c>
      <c r="G39" s="24">
        <v>560000</v>
      </c>
      <c r="H39" s="24">
        <v>560000</v>
      </c>
      <c r="I39" s="42">
        <v>0</v>
      </c>
      <c r="J39" s="44">
        <f t="shared" si="0"/>
        <v>1120000</v>
      </c>
    </row>
  </sheetData>
  <mergeCells count="5">
    <mergeCell ref="L5:R5"/>
    <mergeCell ref="A4:J4"/>
    <mergeCell ref="A1:J1"/>
    <mergeCell ref="A2:J2"/>
    <mergeCell ref="A3:J3"/>
  </mergeCells>
  <hyperlinks>
    <hyperlink ref="B6" r:id="rId1" xr:uid="{99CBD249-DE26-4A22-B7CA-55891D48EC88}"/>
    <hyperlink ref="C6" r:id="rId2" xr:uid="{AE3B4EDE-3696-4213-BA14-B68378C90979}"/>
    <hyperlink ref="B7" r:id="rId3" xr:uid="{C091CB3D-81B1-41FF-9313-D6EC12F88DA2}"/>
    <hyperlink ref="C7" r:id="rId4" xr:uid="{B16BA526-6544-4D98-8FA8-F2FA0965E971}"/>
    <hyperlink ref="B8" r:id="rId5" xr:uid="{CAFC6AAC-3C97-4D7C-BA59-B17D0F0F3812}"/>
    <hyperlink ref="C8" r:id="rId6" xr:uid="{80C72C98-01B2-4BF0-8A30-CDB576294A2C}"/>
    <hyperlink ref="B9" r:id="rId7" xr:uid="{4DB21359-82AE-429B-BC84-7DE9B9F78B57}"/>
    <hyperlink ref="C9" r:id="rId8" xr:uid="{9614C90B-02BB-4C12-A492-8B79E53CB739}"/>
    <hyperlink ref="B10" r:id="rId9" xr:uid="{2F5F8198-108E-4EA6-AA3E-9ACBAD23A7D8}"/>
    <hyperlink ref="C10" r:id="rId10" xr:uid="{AA9016CF-5DB6-4C6D-8818-2B221A01BECD}"/>
    <hyperlink ref="B11" r:id="rId11" xr:uid="{6B6CDC1B-E8C2-4BCF-89E1-A4B7345E3D95}"/>
    <hyperlink ref="C11" r:id="rId12" xr:uid="{894B826D-04C3-4075-A512-533B4DB276DF}"/>
    <hyperlink ref="B12" r:id="rId13" xr:uid="{4A90D3B7-AA44-4CBF-B849-3AE932EB0296}"/>
    <hyperlink ref="C12" r:id="rId14" xr:uid="{D29D4997-DB37-49F0-9729-9AABE24FD507}"/>
    <hyperlink ref="B13" r:id="rId15" xr:uid="{FBE79D77-0AB6-46B9-AE61-A953ED1DAEC0}"/>
    <hyperlink ref="C13" r:id="rId16" xr:uid="{C644574C-0C6E-412E-B97B-81820E481535}"/>
    <hyperlink ref="B14" r:id="rId17" xr:uid="{A466A9B1-8C26-4EB8-AA2E-7DF7742B7EB5}"/>
    <hyperlink ref="C14" r:id="rId18" xr:uid="{0537A3F3-1368-4010-9A6E-B0E27513B7F3}"/>
    <hyperlink ref="B15" r:id="rId19" xr:uid="{B9D67523-D50A-4E78-9420-77A9783B17F7}"/>
    <hyperlink ref="C15" r:id="rId20" xr:uid="{079A9FEA-B22B-4530-8B64-F4FF2A9A847B}"/>
    <hyperlink ref="B16" r:id="rId21" xr:uid="{886166A4-74EA-44BB-99CD-B90C579FEB00}"/>
    <hyperlink ref="C16" r:id="rId22" xr:uid="{5AF45170-461F-420D-9952-D44BB5239B7A}"/>
    <hyperlink ref="B17" r:id="rId23" xr:uid="{75362779-5F1B-4C61-9CE6-5CF437781BC4}"/>
    <hyperlink ref="C17" r:id="rId24" xr:uid="{735415DA-9804-4E74-840C-EABEBCB446C0}"/>
    <hyperlink ref="B18" r:id="rId25" xr:uid="{A9BE6446-F8E1-40FB-A6FE-A4736E423DE4}"/>
    <hyperlink ref="C18" r:id="rId26" xr:uid="{325E86AB-F68C-489E-82C5-7699F69F650E}"/>
    <hyperlink ref="B20" r:id="rId27" xr:uid="{94089760-AF1B-4B21-B6C3-95AE5808EC7B}"/>
    <hyperlink ref="C20" r:id="rId28" xr:uid="{DCE5B7DD-36F2-435A-8E7B-8E64F6C8C1D9}"/>
    <hyperlink ref="B21" r:id="rId29" xr:uid="{01A6C4F0-A393-4C36-AC2B-060D45BA0274}"/>
    <hyperlink ref="C21" r:id="rId30" xr:uid="{1F3B9D62-E67F-4BCE-AA5D-029B2EE21C7E}"/>
    <hyperlink ref="B22" r:id="rId31" xr:uid="{CECD8355-8847-43CD-BE70-4B6DDF803708}"/>
    <hyperlink ref="C22" r:id="rId32" xr:uid="{21C53813-F25B-4341-B11F-70810CBB9429}"/>
    <hyperlink ref="B23" r:id="rId33" xr:uid="{A241D6F2-14E5-4847-85BE-A600D116F423}"/>
    <hyperlink ref="B24" r:id="rId34" xr:uid="{0B29CF01-214B-4764-A161-8895F3CD8186}"/>
    <hyperlink ref="C24" r:id="rId35" xr:uid="{2EE7544C-0B98-4E37-A91F-B013EA4B318F}"/>
    <hyperlink ref="B25" r:id="rId36" xr:uid="{B27DF13E-6649-4022-963C-6E99E305788A}"/>
    <hyperlink ref="C25" r:id="rId37" xr:uid="{11127129-02C3-4E1C-9694-0EF5D52025C5}"/>
    <hyperlink ref="B26" r:id="rId38" xr:uid="{A9FA54FE-022E-43CD-9FB9-6D35A3F30201}"/>
    <hyperlink ref="C26" r:id="rId39" xr:uid="{43CCC4C6-C0C9-4D93-A38F-453FC0B9FCF0}"/>
    <hyperlink ref="B27" r:id="rId40" xr:uid="{914FCB3C-2BE6-47F8-93B4-F7515140F9EC}"/>
    <hyperlink ref="C27" r:id="rId41" xr:uid="{FAA601A6-5F70-47A9-AA9F-759B7D16CB6D}"/>
    <hyperlink ref="B28" r:id="rId42" xr:uid="{5FDB38B4-3F4A-4E92-8670-092E952F7C0C}"/>
    <hyperlink ref="C28" r:id="rId43" xr:uid="{ADE9E2A6-2444-47E5-B0A9-093C24364C46}"/>
    <hyperlink ref="B29" r:id="rId44" xr:uid="{9DB9BA0A-33B1-45DB-AA3A-860057D8462D}"/>
    <hyperlink ref="C29" r:id="rId45" xr:uid="{5065578E-1986-49A7-9C7A-7F0695D9C912}"/>
    <hyperlink ref="B30" r:id="rId46" xr:uid="{1DFB7579-8832-42BE-88A4-F1492F182ABE}"/>
    <hyperlink ref="C30" r:id="rId47" xr:uid="{4D35CF0C-0E99-44EF-A43D-38994F17607C}"/>
    <hyperlink ref="B31" r:id="rId48" xr:uid="{1F71F764-2744-4A7D-AD69-400A77DEF72D}"/>
    <hyperlink ref="C31" r:id="rId49" xr:uid="{0F1D125C-B20D-4196-84EF-4E5AB9571F1D}"/>
    <hyperlink ref="B32" r:id="rId50" xr:uid="{566658E9-952A-47E6-963D-866354A0C99F}"/>
    <hyperlink ref="C32" r:id="rId51" xr:uid="{E84027AE-4761-425F-8A6F-18AE52B5E76C}"/>
    <hyperlink ref="B33" r:id="rId52" xr:uid="{C53CB6E8-DB9D-4A93-BA88-CAA6FACF3F58}"/>
    <hyperlink ref="C33" r:id="rId53" xr:uid="{357561DF-862F-44C7-AC3C-C2855C9F62F2}"/>
    <hyperlink ref="B34" r:id="rId54" xr:uid="{427BD502-36C0-4875-9842-E09B3C806613}"/>
    <hyperlink ref="C34" r:id="rId55" xr:uid="{44A614DE-F2E5-415B-BBB4-009CD87E3D75}"/>
    <hyperlink ref="B35" r:id="rId56" xr:uid="{B59364C3-25AA-4E5C-88F0-10FF98F84AA8}"/>
    <hyperlink ref="C35" r:id="rId57" xr:uid="{ABC3924A-156D-4066-915A-877BDF3F4244}"/>
    <hyperlink ref="B36" r:id="rId58" xr:uid="{E4A96141-FDBB-49DA-A02F-2E632D477B27}"/>
    <hyperlink ref="C36" r:id="rId59" xr:uid="{1AB950A2-7C35-4672-86D8-BF87C39F3416}"/>
    <hyperlink ref="B37" r:id="rId60" xr:uid="{BFB826DB-1E68-4097-959B-2114770EAFB5}"/>
    <hyperlink ref="C37" r:id="rId61" xr:uid="{8AB3AFFB-629A-4141-BC3E-2F2E1A9A6E67}"/>
    <hyperlink ref="B38" r:id="rId62" xr:uid="{8E524EF8-8B8F-48C4-BCDC-BBAFC1894138}"/>
    <hyperlink ref="B39" r:id="rId63" xr:uid="{925FAC0A-5E26-4B4C-9A33-37BF9376B84D}"/>
    <hyperlink ref="C39" r:id="rId64" xr:uid="{F1849BFD-80D7-49F4-9FB9-E5E7EB00858C}"/>
    <hyperlink ref="C38" r:id="rId65" xr:uid="{068CD8CC-ED78-4F3E-AAAD-7995384C67C7}"/>
    <hyperlink ref="C23" r:id="rId66" xr:uid="{A8BC092A-0664-434D-BD7B-B8BA342D2668}"/>
    <hyperlink ref="B19" r:id="rId67" xr:uid="{8880FB81-CA38-4511-AD37-C7BA84FF6C88}"/>
    <hyperlink ref="C19" r:id="rId68" xr:uid="{1079085B-B1E0-42ED-A9A3-03E75E264EA2}"/>
    <hyperlink ref="A2:J2" r:id="rId69" display="Link dokumendile: TalTech Arengukava 2021–2025 Rakenduskava" xr:uid="{C2921F57-3980-42C2-8328-5DBD9C8C87F8}"/>
    <hyperlink ref="A3:J3" r:id="rId70" display="Link dokumendile: TalTech Arengukava 2021–2025 Rakenduskava rahastusotsused (varasemalt kinnitatud otsused)" xr:uid="{D0E62C10-0E50-43B5-B9C7-1E19FAB1AB68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2e4b0f3-3ac9-42bc-abcf-d507d169c83d" xsi:nil="true"/>
    <lcf76f155ced4ddcb4097134ff3c332f xmlns="d3271bc0-ec4a-4164-ba7d-feda931eaa5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E993D63A91984DB32BD6CDF5D2144B" ma:contentTypeVersion="18" ma:contentTypeDescription="Create a new document." ma:contentTypeScope="" ma:versionID="70a0d057ba6ebf696f3fcece15fa1e37">
  <xsd:schema xmlns:xsd="http://www.w3.org/2001/XMLSchema" xmlns:xs="http://www.w3.org/2001/XMLSchema" xmlns:p="http://schemas.microsoft.com/office/2006/metadata/properties" xmlns:ns2="d3271bc0-ec4a-4164-ba7d-feda931eaa51" xmlns:ns3="22e4b0f3-3ac9-42bc-abcf-d507d169c83d" targetNamespace="http://schemas.microsoft.com/office/2006/metadata/properties" ma:root="true" ma:fieldsID="25ca15be6c5b474690734f5c14ded0ac" ns2:_="" ns3:_="">
    <xsd:import namespace="d3271bc0-ec4a-4164-ba7d-feda931eaa51"/>
    <xsd:import namespace="22e4b0f3-3ac9-42bc-abcf-d507d169c8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271bc0-ec4a-4164-ba7d-feda931eaa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e5263c0-7114-47d3-8603-0e3ef132c9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e4b0f3-3ac9-42bc-abcf-d507d169c8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e077b58-a259-41b6-b958-156323301f6e}" ma:internalName="TaxCatchAll" ma:showField="CatchAllData" ma:web="22e4b0f3-3ac9-42bc-abcf-d507d169c8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D7A2B0-19F4-4F96-B403-7B4B00F351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F0DAEF-BB6D-4B62-B613-4D4B43505312}">
  <ds:schemaRefs>
    <ds:schemaRef ds:uri="http://schemas.microsoft.com/office/2006/metadata/properties"/>
    <ds:schemaRef ds:uri="http://schemas.microsoft.com/office/infopath/2007/PartnerControls"/>
    <ds:schemaRef ds:uri="22e4b0f3-3ac9-42bc-abcf-d507d169c83d"/>
    <ds:schemaRef ds:uri="d3271bc0-ec4a-4164-ba7d-feda931eaa51"/>
  </ds:schemaRefs>
</ds:datastoreItem>
</file>

<file path=customXml/itemProps3.xml><?xml version="1.0" encoding="utf-8"?>
<ds:datastoreItem xmlns:ds="http://schemas.openxmlformats.org/officeDocument/2006/customXml" ds:itemID="{84534B8C-0976-4960-9F32-91448A3D5D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271bc0-ec4a-4164-ba7d-feda931eaa51"/>
    <ds:schemaRef ds:uri="22e4b0f3-3ac9-42bc-abcf-d507d169c8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Kätlin Paju</dc:creator>
  <cp:keywords/>
  <dc:description/>
  <cp:lastModifiedBy>Kairi Schütz</cp:lastModifiedBy>
  <cp:revision/>
  <dcterms:created xsi:type="dcterms:W3CDTF">2023-10-06T11:29:28Z</dcterms:created>
  <dcterms:modified xsi:type="dcterms:W3CDTF">2024-07-18T12:25:25Z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0x010100CFE993D63A91984DB32BD6CDF5D2144B</vt:lpwstr>
  </property>
  <property fmtid="{D5CDD505-2E9C-101B-9397-08002B2CF9AE}" pid="3" name="MediaServiceImageTags">
    <vt:lpwstr/>
  </property>
</Properties>
</file>